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<sst xmlns="http://schemas.openxmlformats.org/spreadsheetml/2006/main" count="31" uniqueCount="31">
  <si>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总计</t>
  </si>
  <si>
    <t>城市</t>
  </si>
  <si>
    <t>建成区面积（KM2）</t>
  </si>
  <si>
    <t>地铁条数</t>
  </si>
  <si>
    <t>城市户口人数</t>
  </si>
  <si>
    <t>总人口万</t>
  </si>
  <si>
    <t>城镇化率</t>
  </si>
  <si>
    <t>几万人分一条</t>
  </si>
  <si>
    <t>城区人口密度</t>
  </si>
  <si>
    <t>格州</t>
  </si>
  <si>
    <t>旷州</t>
  </si>
  <si>
    <t>永春</t>
  </si>
  <si>
    <t>海心</t>
  </si>
  <si>
    <t>铁城</t>
  </si>
  <si>
    <t>山州</t>
  </si>
  <si>
    <t>柔远</t>
  </si>
  <si>
    <t>定州</t>
  </si>
  <si>
    <t>威远</t>
  </si>
  <si>
    <t>咏胜</t>
  </si>
  <si>
    <t>阳洲</t>
  </si>
  <si>
    <t>比城</t>
  </si>
  <si>
    <t>玮茗</t>
  </si>
  <si>
    <t>若州</t>
  </si>
  <si>
    <t>剑阁</t>
  </si>
  <si>
    <t>定海</t>
  </si>
  <si>
    <t>张郭</t>
  </si>
  <si>
    <t>阴山</t>
  </si>
  <si>
    <t>清永</t>
  </si>
  <si>
    <t>松山</t>
  </si>
  <si>
    <t>辽都</t>
  </si>
  <si>
    <t>翱元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</si>
</sst>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建成区面积</a:t>
            </a:r>
          </a:p>
        </c:rich>
      </c:tx>
      <c:layout>
        <c:manualLayout>
          <c:xMode val="edge"/>
          <c:yMode val="edge"/>
          <c:x val="0.350544765513974"/>
          <c:y val="0.041109969167523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地铁条数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Sheet1!$B$3:$B$42</c:f>
              <c:numCache>
                <c:formatCode>0_ </c:formatCode>
                <c:ptCount val="40"/>
                <c:pt idx="0">
                  <c:v>4653.20209214759</c:v>
                </c:pt>
                <c:pt idx="1">
                  <c:v>1984</c:v>
                </c:pt>
                <c:pt idx="2">
                  <c:v>1961.27957854507</c:v>
                </c:pt>
                <c:pt idx="3">
                  <c:v>1803.34864081392</c:v>
                </c:pt>
                <c:pt idx="4">
                  <c:v>1509.1379300338</c:v>
                </c:pt>
                <c:pt idx="5">
                  <c:v>1189.17826216292</c:v>
                </c:pt>
                <c:pt idx="6">
                  <c:v>1189.17826216292</c:v>
                </c:pt>
                <c:pt idx="7">
                  <c:v>1106.31320041856</c:v>
                </c:pt>
                <c:pt idx="8">
                  <c:v>1040.86386083555</c:v>
                </c:pt>
                <c:pt idx="9">
                  <c:v>1031.00907339017</c:v>
                </c:pt>
                <c:pt idx="10">
                  <c:v>822.980751520442</c:v>
                </c:pt>
                <c:pt idx="11">
                  <c:v>690.042507506416</c:v>
                </c:pt>
                <c:pt idx="12">
                  <c:v>687.892031105857</c:v>
                </c:pt>
                <c:pt idx="13">
                  <c:v>586.276774454488</c:v>
                </c:pt>
                <c:pt idx="14">
                  <c:v>568.014865873183</c:v>
                </c:pt>
                <c:pt idx="15">
                  <c:v>509.753690399262</c:v>
                </c:pt>
                <c:pt idx="16">
                  <c:v>509.420506788782</c:v>
                </c:pt>
                <c:pt idx="17">
                  <c:v>399.567572595547</c:v>
                </c:pt>
                <c:pt idx="18">
                  <c:v>388.089971669014</c:v>
                </c:pt>
                <c:pt idx="19">
                  <c:v>376.836407997804</c:v>
                </c:pt>
                <c:pt idx="20">
                  <c:v>140.712207793823</c:v>
                </c:pt>
                <c:pt idx="21">
                  <c:v>87.9259375</c:v>
                </c:pt>
              </c:numCache>
            </c:numRef>
          </c:xVal>
          <c:yVal>
            <c:numRef>
              <c:f>Sheet1!$C$3:$C$42</c:f>
              <c:numCache>
                <c:formatCode>General</c:formatCode>
                <c:ptCount val="40"/>
                <c:pt idx="0">
                  <c:v>122</c:v>
                </c:pt>
                <c:pt idx="1">
                  <c:v>29</c:v>
                </c:pt>
                <c:pt idx="2">
                  <c:v>30</c:v>
                </c:pt>
                <c:pt idx="3">
                  <c:v>26</c:v>
                </c:pt>
                <c:pt idx="4">
                  <c:v>33</c:v>
                </c:pt>
                <c:pt idx="5">
                  <c:v>11</c:v>
                </c:pt>
                <c:pt idx="6">
                  <c:v>8</c:v>
                </c:pt>
                <c:pt idx="7">
                  <c:v>14</c:v>
                </c:pt>
                <c:pt idx="8">
                  <c:v>40</c:v>
                </c:pt>
                <c:pt idx="9">
                  <c:v>26</c:v>
                </c:pt>
                <c:pt idx="10">
                  <c:v>12</c:v>
                </c:pt>
                <c:pt idx="11">
                  <c:v>12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9</c:v>
                </c:pt>
                <c:pt idx="19">
                  <c:v>2</c:v>
                </c:pt>
                <c:pt idx="20">
                  <c:v>1</c:v>
                </c:pt>
                <c:pt idx="21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182736"/>
        <c:axId val="15314567"/>
      </c:scatterChart>
      <c:valAx>
        <c:axId val="53018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314567"/>
        <c:crosses val="autoZero"/>
        <c:crossBetween val="midCat"/>
      </c:valAx>
      <c:valAx>
        <c:axId val="15314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0182736"/>
        <c:crosses val="autoZero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0131147540984"/>
          <c:y val="0.028261893546867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城市户口人数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Sheet1!$D$3:$D$100</c:f>
              <c:numCache>
                <c:formatCode>General</c:formatCode>
                <c:ptCount val="98"/>
                <c:pt idx="0">
                  <c:v>4225</c:v>
                </c:pt>
                <c:pt idx="1">
                  <c:v>1668</c:v>
                </c:pt>
                <c:pt idx="2">
                  <c:v>1352</c:v>
                </c:pt>
                <c:pt idx="3">
                  <c:v>1001</c:v>
                </c:pt>
                <c:pt idx="4">
                  <c:v>1062</c:v>
                </c:pt>
                <c:pt idx="5">
                  <c:v>660</c:v>
                </c:pt>
                <c:pt idx="6">
                  <c:v>694</c:v>
                </c:pt>
                <c:pt idx="7">
                  <c:v>790</c:v>
                </c:pt>
                <c:pt idx="8">
                  <c:v>1003</c:v>
                </c:pt>
                <c:pt idx="9">
                  <c:v>1245</c:v>
                </c:pt>
                <c:pt idx="10">
                  <c:v>520</c:v>
                </c:pt>
                <c:pt idx="11">
                  <c:v>645</c:v>
                </c:pt>
                <c:pt idx="12">
                  <c:v>480</c:v>
                </c:pt>
                <c:pt idx="13">
                  <c:v>617</c:v>
                </c:pt>
                <c:pt idx="14">
                  <c:v>468</c:v>
                </c:pt>
                <c:pt idx="15">
                  <c:v>362</c:v>
                </c:pt>
                <c:pt idx="16">
                  <c:v>373</c:v>
                </c:pt>
                <c:pt idx="17">
                  <c:v>275</c:v>
                </c:pt>
                <c:pt idx="18">
                  <c:v>360</c:v>
                </c:pt>
                <c:pt idx="19">
                  <c:v>256</c:v>
                </c:pt>
                <c:pt idx="20">
                  <c:v>284</c:v>
                </c:pt>
                <c:pt idx="21">
                  <c:v>156</c:v>
                </c:pt>
              </c:numCache>
            </c:numRef>
          </c:xVal>
          <c:yVal>
            <c:numRef>
              <c:f>Sheet1!$C$3:$C$100</c:f>
              <c:numCache>
                <c:formatCode>General</c:formatCode>
                <c:ptCount val="98"/>
                <c:pt idx="0">
                  <c:v>122</c:v>
                </c:pt>
                <c:pt idx="1">
                  <c:v>29</c:v>
                </c:pt>
                <c:pt idx="2">
                  <c:v>30</c:v>
                </c:pt>
                <c:pt idx="3">
                  <c:v>26</c:v>
                </c:pt>
                <c:pt idx="4">
                  <c:v>33</c:v>
                </c:pt>
                <c:pt idx="5">
                  <c:v>11</c:v>
                </c:pt>
                <c:pt idx="6">
                  <c:v>8</c:v>
                </c:pt>
                <c:pt idx="7">
                  <c:v>14</c:v>
                </c:pt>
                <c:pt idx="8">
                  <c:v>40</c:v>
                </c:pt>
                <c:pt idx="9">
                  <c:v>26</c:v>
                </c:pt>
                <c:pt idx="10">
                  <c:v>12</c:v>
                </c:pt>
                <c:pt idx="11">
                  <c:v>12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9</c:v>
                </c:pt>
                <c:pt idx="19">
                  <c:v>2</c:v>
                </c:pt>
                <c:pt idx="20">
                  <c:v>1</c:v>
                </c:pt>
                <c:pt idx="21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020121"/>
        <c:axId val="495298403"/>
      </c:scatterChart>
      <c:valAx>
        <c:axId val="59802012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5298403"/>
        <c:crosses val="autoZero"/>
        <c:crossBetween val="midCat"/>
      </c:valAx>
      <c:valAx>
        <c:axId val="4952984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8020121"/>
        <c:crosses val="autoZero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17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noFill/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17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noFill/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621665</xdr:colOff>
      <xdr:row>2</xdr:row>
      <xdr:rowOff>157480</xdr:rowOff>
    </xdr:from>
    <xdr:to>
      <xdr:col>12</xdr:col>
      <xdr:colOff>548005</xdr:colOff>
      <xdr:row>13</xdr:row>
      <xdr:rowOff>157480</xdr:rowOff>
    </xdr:to>
    <xdr:graphicFrame>
      <xdr:nvGraphicFramePr>
        <xdr:cNvPr id="9" name="图表 8"/>
        <xdr:cNvGraphicFramePr/>
      </xdr:nvGraphicFramePr>
      <xdr:xfrm>
        <a:off x="6730365" y="500380"/>
        <a:ext cx="2669540" cy="18859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610235</xdr:colOff>
      <xdr:row>15</xdr:row>
      <xdr:rowOff>1905</xdr:rowOff>
    </xdr:from>
    <xdr:to>
      <xdr:col>13</xdr:col>
      <xdr:colOff>46355</xdr:colOff>
      <xdr:row>24</xdr:row>
      <xdr:rowOff>83820</xdr:rowOff>
    </xdr:to>
    <xdr:graphicFrame>
      <xdr:nvGraphicFramePr>
        <xdr:cNvPr id="10" name="图表 9"/>
        <xdr:cNvGraphicFramePr/>
      </xdr:nvGraphicFramePr>
      <xdr:xfrm>
        <a:off x="6718935" y="2573655"/>
        <a:ext cx="2865120" cy="16249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="130" zoomScaleNormal="130" workbookViewId="0">
      <selection activeCell="E11" sqref="E11"/>
    </sheetView>
  </sheetViews>
  <sheetFormatPr defaultColWidth="9" defaultRowHeight="13.5" outlineLevelCol="7"/>
  <cols>
    <col min="2" max="2" width="12.625" style="1"/>
    <col min="6" max="6" width="8.18333333333333" style="2" customWidth="1"/>
    <col min="7" max="7" width="10.7333333333333" style="3" customWidth="1"/>
    <col min="8" max="8" width="12.625"/>
  </cols>
  <sheetData>
    <row r="1" spans="1:8">
      <c r="A1" t="s">
        <v>0</v>
      </c>
      <c r="B1" s="1">
        <f>SUM(B3:B60)</f>
        <v>23235.0241257151</v>
      </c>
      <c r="C1" s="1">
        <f>SUM(C3:C60)</f>
        <v>403</v>
      </c>
      <c r="D1" s="1">
        <f>SUM(D3:D60)</f>
        <v>18496</v>
      </c>
      <c r="E1" s="1">
        <f>SUM(E3:E60)</f>
        <v>22836</v>
      </c>
      <c r="F1" s="2">
        <f>D1/E1</f>
        <v>0.809949203012787</v>
      </c>
      <c r="G1" s="3">
        <f>E1/C1</f>
        <v>56.6650124069479</v>
      </c>
      <c r="H1">
        <f>D1/B1*10000</f>
        <v>7960.3962965245</v>
      </c>
    </row>
    <row r="2" spans="1:8">
      <c r="A2" t="s">
        <v>1</v>
      </c>
      <c r="B2" s="1" t="s">
        <v>2</v>
      </c>
      <c r="C2" t="s">
        <v>3</v>
      </c>
      <c r="D2" t="s">
        <v>4</v>
      </c>
      <c r="E2" t="s">
        <v>5</v>
      </c>
      <c r="F2" s="2" t="s">
        <v>6</v>
      </c>
      <c r="G2" s="3" t="s">
        <v>7</v>
      </c>
      <c r="H2" t="s">
        <v>8</v>
      </c>
    </row>
    <row r="3" spans="1:8">
      <c r="A3" t="s">
        <v>9</v>
      </c>
      <c r="B3" s="1">
        <v>4653.20209214759</v>
      </c>
      <c r="C3">
        <f>92+30</f>
        <v>122</v>
      </c>
      <c r="D3">
        <v>4225</v>
      </c>
      <c r="E3">
        <v>4435</v>
      </c>
      <c r="F3" s="2">
        <f>D3/E3</f>
        <v>0.952649379932356</v>
      </c>
      <c r="G3" s="3">
        <f>IF(C3=0,"没有地铁",E3/C3)</f>
        <v>36.3524590163934</v>
      </c>
      <c r="H3">
        <f>D3/B3*10000</f>
        <v>9079.76897700147</v>
      </c>
    </row>
    <row r="4" spans="1:8">
      <c r="A4" t="s">
        <v>10</v>
      </c>
      <c r="B4" s="1">
        <v>1984</v>
      </c>
      <c r="C4">
        <v>29</v>
      </c>
      <c r="D4">
        <v>1668</v>
      </c>
      <c r="E4">
        <v>2045</v>
      </c>
      <c r="F4" s="2">
        <f>D4/E4</f>
        <v>0.815647921760391</v>
      </c>
      <c r="G4" s="3">
        <f>IF(C4=0,"没有地铁",E4/C4)</f>
        <v>70.5172413793103</v>
      </c>
      <c r="H4">
        <f>D4/B4*10000</f>
        <v>8407.25806451613</v>
      </c>
    </row>
    <row r="5" spans="1:8">
      <c r="A5" t="s">
        <v>11</v>
      </c>
      <c r="B5" s="1">
        <v>1961.27957854507</v>
      </c>
      <c r="C5">
        <f>23+7</f>
        <v>30</v>
      </c>
      <c r="D5">
        <v>1352</v>
      </c>
      <c r="E5">
        <v>1632</v>
      </c>
      <c r="F5" s="2">
        <f>D5/E5</f>
        <v>0.82843137254902</v>
      </c>
      <c r="G5" s="3">
        <f>IF(C5=0,"没有地铁",E5/C5)</f>
        <v>54.4</v>
      </c>
      <c r="H5">
        <f>D5/B5*10000</f>
        <v>6893.45881530541</v>
      </c>
    </row>
    <row r="6" spans="1:8">
      <c r="A6" t="s">
        <v>12</v>
      </c>
      <c r="B6" s="1">
        <v>1803.34864081392</v>
      </c>
      <c r="C6">
        <v>26</v>
      </c>
      <c r="D6">
        <v>1001</v>
      </c>
      <c r="E6">
        <v>1047</v>
      </c>
      <c r="F6" s="2">
        <f>D6/E6</f>
        <v>0.956064947468959</v>
      </c>
      <c r="G6" s="3">
        <f>IF(C6=0,"没有地铁",E6/C6)</f>
        <v>40.2692307692308</v>
      </c>
      <c r="H6">
        <f>D6/B6*10000</f>
        <v>5550.78467549242</v>
      </c>
    </row>
    <row r="7" spans="1:8">
      <c r="A7" t="s">
        <v>13</v>
      </c>
      <c r="B7" s="1">
        <v>1509.1379300338</v>
      </c>
      <c r="C7">
        <f>31+2</f>
        <v>33</v>
      </c>
      <c r="D7">
        <v>1062</v>
      </c>
      <c r="E7">
        <v>1463</v>
      </c>
      <c r="F7" s="2">
        <f>D7/E7</f>
        <v>0.725905673274094</v>
      </c>
      <c r="G7" s="3">
        <f>IF(C7=0,"没有地铁",E7/C7)</f>
        <v>44.3333333333333</v>
      </c>
      <c r="H7">
        <f>D7/B7*10000</f>
        <v>7037.13013147986</v>
      </c>
    </row>
    <row r="8" spans="1:8">
      <c r="A8" t="s">
        <v>14</v>
      </c>
      <c r="B8" s="1">
        <v>1189.17826216292</v>
      </c>
      <c r="C8">
        <v>11</v>
      </c>
      <c r="D8">
        <v>660</v>
      </c>
      <c r="E8">
        <v>785</v>
      </c>
      <c r="F8" s="2">
        <f>D8/E8</f>
        <v>0.840764331210191</v>
      </c>
      <c r="G8" s="3">
        <f>IF(C8=0,"没有地铁",E8/C8)</f>
        <v>71.3636363636364</v>
      </c>
      <c r="H8">
        <f>D8/B8*10000</f>
        <v>5550.05099739688</v>
      </c>
    </row>
    <row r="9" spans="1:8">
      <c r="A9" t="s">
        <v>15</v>
      </c>
      <c r="B9" s="1">
        <v>1189.17826216292</v>
      </c>
      <c r="C9">
        <v>8</v>
      </c>
      <c r="D9">
        <v>694</v>
      </c>
      <c r="E9">
        <v>1123</v>
      </c>
      <c r="F9" s="2">
        <f>D9/E9</f>
        <v>0.617987533392698</v>
      </c>
      <c r="G9" s="3">
        <f>IF(C9=0,"没有地铁",E9/C9)</f>
        <v>140.375</v>
      </c>
      <c r="H9">
        <f>D9/B9*10000</f>
        <v>5835.9627154446</v>
      </c>
    </row>
    <row r="10" spans="1:8">
      <c r="A10" t="s">
        <v>16</v>
      </c>
      <c r="B10" s="1">
        <v>1106.31320041856</v>
      </c>
      <c r="C10">
        <v>14</v>
      </c>
      <c r="D10">
        <v>790</v>
      </c>
      <c r="E10">
        <v>915</v>
      </c>
      <c r="F10" s="2">
        <f>D10/E10</f>
        <v>0.863387978142076</v>
      </c>
      <c r="G10" s="3">
        <f>IF(C10=0,"没有地铁",E10/C10)</f>
        <v>65.3571428571429</v>
      </c>
      <c r="H10">
        <f>D10/B10*10000</f>
        <v>7140.83497965236</v>
      </c>
    </row>
    <row r="11" spans="1:8">
      <c r="A11" t="s">
        <v>17</v>
      </c>
      <c r="B11" s="1">
        <v>1040.86386083555</v>
      </c>
      <c r="C11">
        <f>30+4+3+2+1</f>
        <v>40</v>
      </c>
      <c r="D11">
        <v>1003</v>
      </c>
      <c r="E11">
        <v>1189</v>
      </c>
      <c r="F11" s="2">
        <f>D11/E11</f>
        <v>0.843566021867115</v>
      </c>
      <c r="G11" s="3">
        <f>IF(C11=0,"没有地铁",E11/C11)</f>
        <v>29.725</v>
      </c>
      <c r="H11">
        <f>D11/B11*10000</f>
        <v>9636.22657813141</v>
      </c>
    </row>
    <row r="12" spans="1:8">
      <c r="A12" t="s">
        <v>18</v>
      </c>
      <c r="B12" s="1">
        <v>1031.00907339017</v>
      </c>
      <c r="C12">
        <v>26</v>
      </c>
      <c r="D12">
        <v>1245</v>
      </c>
      <c r="E12">
        <v>1568</v>
      </c>
      <c r="F12" s="2">
        <f>D12/E12</f>
        <v>0.794005102040816</v>
      </c>
      <c r="G12" s="3">
        <f>IF(C12=0,"没有地铁",E12/C12)</f>
        <v>60.3076923076923</v>
      </c>
      <c r="H12">
        <f>D12/B12*10000</f>
        <v>12075.5484324322</v>
      </c>
    </row>
    <row r="13" spans="1:8">
      <c r="A13" t="s">
        <v>19</v>
      </c>
      <c r="B13" s="1">
        <v>822.980751520442</v>
      </c>
      <c r="C13">
        <v>12</v>
      </c>
      <c r="D13">
        <v>520</v>
      </c>
      <c r="E13">
        <v>758</v>
      </c>
      <c r="F13" s="2">
        <f>D13/E13</f>
        <v>0.686015831134565</v>
      </c>
      <c r="G13" s="3">
        <f>IF(C13=0,"没有地铁",E13/C13)</f>
        <v>63.1666666666667</v>
      </c>
      <c r="H13">
        <f>D13/B13*10000</f>
        <v>6318.49528727506</v>
      </c>
    </row>
    <row r="14" spans="1:8">
      <c r="A14" t="s">
        <v>20</v>
      </c>
      <c r="B14" s="1">
        <v>690.042507506416</v>
      </c>
      <c r="C14">
        <v>12</v>
      </c>
      <c r="D14">
        <v>645</v>
      </c>
      <c r="E14">
        <v>701</v>
      </c>
      <c r="F14" s="2">
        <f>D14/E14</f>
        <v>0.920114122681883</v>
      </c>
      <c r="G14" s="3">
        <f>IF(C14=0,"没有地铁",E14/C14)</f>
        <v>58.4166666666667</v>
      </c>
      <c r="H14">
        <f>D14/B14*10000</f>
        <v>9347.25024884069</v>
      </c>
    </row>
    <row r="15" spans="1:8">
      <c r="A15" t="s">
        <v>21</v>
      </c>
      <c r="B15" s="1">
        <v>687.892031105857</v>
      </c>
      <c r="C15">
        <v>6</v>
      </c>
      <c r="D15">
        <v>480</v>
      </c>
      <c r="E15">
        <v>635</v>
      </c>
      <c r="F15" s="2">
        <f>D15/E15</f>
        <v>0.755905511811024</v>
      </c>
      <c r="G15" s="3">
        <f>IF(C15=0,"没有地铁",E15/C15)</f>
        <v>105.833333333333</v>
      </c>
      <c r="H15">
        <f>D15/B15*10000</f>
        <v>6977.83922904806</v>
      </c>
    </row>
    <row r="16" spans="1:8">
      <c r="A16" t="s">
        <v>22</v>
      </c>
      <c r="B16" s="1">
        <v>586.276774454488</v>
      </c>
      <c r="C16">
        <v>7</v>
      </c>
      <c r="D16">
        <v>617</v>
      </c>
      <c r="E16">
        <v>991</v>
      </c>
      <c r="F16" s="2">
        <f>D16/E16</f>
        <v>0.622603430877901</v>
      </c>
      <c r="G16" s="3">
        <f>IF(C16=0,"没有地铁",E16/C16)</f>
        <v>141.571428571429</v>
      </c>
      <c r="H16">
        <f>D16/B16*10000</f>
        <v>10524.0396154888</v>
      </c>
    </row>
    <row r="17" spans="1:8">
      <c r="A17" t="s">
        <v>23</v>
      </c>
      <c r="B17" s="1">
        <v>568.014865873183</v>
      </c>
      <c r="C17">
        <v>5</v>
      </c>
      <c r="D17">
        <v>468</v>
      </c>
      <c r="E17">
        <v>625</v>
      </c>
      <c r="F17" s="2">
        <f>D17/E17</f>
        <v>0.7488</v>
      </c>
      <c r="G17" s="3">
        <f>IF(C17=0,"没有地铁",E17/C17)</f>
        <v>125</v>
      </c>
      <c r="H17">
        <f>D17/B17*10000</f>
        <v>8239.22098025666</v>
      </c>
    </row>
    <row r="18" spans="1:8">
      <c r="A18" t="s">
        <v>24</v>
      </c>
      <c r="B18" s="1">
        <v>509.753690399262</v>
      </c>
      <c r="C18">
        <v>0</v>
      </c>
      <c r="D18">
        <v>362</v>
      </c>
      <c r="E18">
        <v>451</v>
      </c>
      <c r="F18" s="2">
        <f>D18/E18</f>
        <v>0.802660753880266</v>
      </c>
      <c r="G18" s="3" t="str">
        <f>IF(C18=0,"没有地铁",E18/C18)</f>
        <v>没有地铁</v>
      </c>
      <c r="H18">
        <f>D18/B18*10000</f>
        <v>7101.46894113636</v>
      </c>
    </row>
    <row r="19" spans="1:8">
      <c r="A19" t="s">
        <v>25</v>
      </c>
      <c r="B19" s="1">
        <v>509.420506788782</v>
      </c>
      <c r="C19">
        <v>2</v>
      </c>
      <c r="D19">
        <v>373</v>
      </c>
      <c r="E19">
        <v>599</v>
      </c>
      <c r="F19" s="2">
        <f>D19/E19</f>
        <v>0.622704507512521</v>
      </c>
      <c r="G19" s="3">
        <f>IF(C19=0,"没有地铁",E19/C19)</f>
        <v>299.5</v>
      </c>
      <c r="H19">
        <f>D19/B19*10000</f>
        <v>7322.04524610264</v>
      </c>
    </row>
    <row r="20" spans="1:8">
      <c r="A20" t="s">
        <v>26</v>
      </c>
      <c r="B20" s="1">
        <v>399.567572595547</v>
      </c>
      <c r="C20">
        <v>0</v>
      </c>
      <c r="D20">
        <v>275</v>
      </c>
      <c r="E20">
        <v>385</v>
      </c>
      <c r="F20" s="2">
        <f>D20/E20</f>
        <v>0.714285714285714</v>
      </c>
      <c r="G20" s="3" t="str">
        <f>IF(C20=0,"没有地铁",E20/C20)</f>
        <v>没有地铁</v>
      </c>
      <c r="H20">
        <f>D20/B20*10000</f>
        <v>6882.44038958493</v>
      </c>
    </row>
    <row r="21" spans="1:8">
      <c r="A21" t="s">
        <v>27</v>
      </c>
      <c r="B21" s="1">
        <v>388.089971669014</v>
      </c>
      <c r="C21">
        <v>9</v>
      </c>
      <c r="D21">
        <v>360</v>
      </c>
      <c r="E21">
        <v>532</v>
      </c>
      <c r="F21" s="2">
        <f>D21/E21</f>
        <v>0.676691729323308</v>
      </c>
      <c r="G21" s="3">
        <f>IF(C21=0,"没有地铁",E21/C21)</f>
        <v>59.1111111111111</v>
      </c>
      <c r="H21">
        <f>D21/B21*10000</f>
        <v>9276.19949703388</v>
      </c>
    </row>
    <row r="22" spans="1:8">
      <c r="A22" t="s">
        <v>28</v>
      </c>
      <c r="B22" s="1">
        <v>376.836407997804</v>
      </c>
      <c r="C22">
        <v>2</v>
      </c>
      <c r="D22">
        <v>256</v>
      </c>
      <c r="E22">
        <v>411</v>
      </c>
      <c r="F22" s="2">
        <f>D22/E22</f>
        <v>0.62287104622871</v>
      </c>
      <c r="G22" s="3">
        <f>IF(C22=0,"没有地铁",E22/C22)</f>
        <v>205.5</v>
      </c>
      <c r="H22">
        <f>D22/B22*10000</f>
        <v>6793.3987949883</v>
      </c>
    </row>
    <row r="23" spans="1:8">
      <c r="A23" t="s">
        <v>29</v>
      </c>
      <c r="B23" s="1">
        <v>140.712207793823</v>
      </c>
      <c r="C23">
        <v>1</v>
      </c>
      <c r="D23">
        <v>284</v>
      </c>
      <c r="E23">
        <v>345</v>
      </c>
      <c r="F23" s="2">
        <f>D23/E23</f>
        <v>0.823188405797101</v>
      </c>
      <c r="G23" s="3">
        <f>IF(C23=0,"没有地铁",E23/C23)</f>
        <v>345</v>
      </c>
      <c r="H23">
        <f>D23/B23*10000</f>
        <v>20183.0391586299</v>
      </c>
    </row>
    <row r="24" spans="1:8">
      <c r="A24" t="s">
        <v>30</v>
      </c>
      <c r="B24" s="1">
        <v>87.9259375</v>
      </c>
      <c r="C24">
        <v>8</v>
      </c>
      <c r="D24">
        <v>156</v>
      </c>
      <c r="E24">
        <v>201</v>
      </c>
      <c r="F24" s="2">
        <f t="shared" ref="F20:F30" si="0">D24/E24</f>
        <v>0.776119402985075</v>
      </c>
      <c r="G24" s="3">
        <f t="shared" ref="G20:G30" si="1">IF(C24=0,"没有地铁",E24/C24)</f>
        <v>25.125</v>
      </c>
      <c r="H24">
        <f t="shared" ref="H20:H30" si="2">D24/B24*10000</f>
        <v>17742.2049096718</v>
      </c>
    </row>
    <row r="25" spans="6:8">
      <c r="F25" s="2" t="e">
        <f t="shared" si="0"/>
        <v>#DIV/0!</v>
      </c>
      <c r="G25" s="3" t="str">
        <f t="shared" si="1"/>
        <v>没有地铁</v>
      </c>
      <c r="H25" t="e">
        <f t="shared" si="2"/>
        <v>#DIV/0!</v>
      </c>
    </row>
    <row r="26" spans="6:8">
      <c r="F26" s="2" t="e">
        <f t="shared" si="0"/>
        <v>#DIV/0!</v>
      </c>
      <c r="G26" s="3" t="str">
        <f t="shared" si="1"/>
        <v>没有地铁</v>
      </c>
      <c r="H26" t="e">
        <f t="shared" si="2"/>
        <v>#DIV/0!</v>
      </c>
    </row>
    <row r="27" spans="6:8">
      <c r="F27" s="2" t="e">
        <f t="shared" si="0"/>
        <v>#DIV/0!</v>
      </c>
      <c r="G27" s="3" t="str">
        <f t="shared" si="1"/>
        <v>没有地铁</v>
      </c>
      <c r="H27" t="e">
        <f t="shared" si="2"/>
        <v>#DIV/0!</v>
      </c>
    </row>
    <row r="28" spans="6:8">
      <c r="F28" s="2" t="e">
        <f t="shared" si="0"/>
        <v>#DIV/0!</v>
      </c>
      <c r="G28" s="3" t="str">
        <f t="shared" si="1"/>
        <v>没有地铁</v>
      </c>
      <c r="H28" t="e">
        <f t="shared" si="2"/>
        <v>#DIV/0!</v>
      </c>
    </row>
    <row r="29" spans="6:8">
      <c r="F29" s="2" t="e">
        <f t="shared" si="0"/>
        <v>#DIV/0!</v>
      </c>
      <c r="G29" s="3" t="str">
        <f t="shared" si="1"/>
        <v>没有地铁</v>
      </c>
      <c r="H29" t="e">
        <f t="shared" si="2"/>
        <v>#DIV/0!</v>
      </c>
    </row>
    <row r="30" spans="6:8">
      <c r="F30" s="2" t="e">
        <f t="shared" si="0"/>
        <v>#DIV/0!</v>
      </c>
      <c r="G30" s="3" t="str">
        <f t="shared" si="1"/>
        <v>没有地铁</v>
      </c>
      <c r="H30" t="e">
        <f t="shared" si="2"/>
        <v>#DIV/0!</v>
      </c>
    </row>
  </sheetData>
  <sortState ref="A2:H30">
    <sortCondition ref="B2" descending="1"/>
  </sortState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26409</dc:creator>
  <cp:lastModifiedBy>26409</cp:lastModifiedBy>
  <dcterms:created xsi:type="dcterms:W3CDTF">2024-05-25T10:22:00Z</dcterms:created>
  <dcterms:modified xsi:type="dcterms:W3CDTF">2024-05-26T12:15:27Z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8C035EC6A2714E9E9C235837A2107EF3_11</vt:lpwstr>
  </property>
  <property fmtid="{D5CDD505-2E9C-101B-9397-08002B2CF9AE}" pid="3" name="KSOProductBuildVer">
    <vt:lpwstr>2052-12.1.0.16929</vt:lpwstr>
  </property>
</Properties>
</file>