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YY\东华\全国政治\"/>
    </mc:Choice>
  </mc:AlternateContent>
  <xr:revisionPtr revIDLastSave="0" documentId="13_ncr:1_{D2062425-F2D5-4E07-B821-2BA5DDD98CA6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Hlk137374029" localSheetId="0">Sheet1!$F$1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I23" i="1"/>
  <c r="F23" i="1"/>
  <c r="D23" i="1"/>
  <c r="E23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O3" i="1"/>
  <c r="P3" i="1" s="1"/>
  <c r="Q3" i="1" s="1"/>
  <c r="O4" i="1"/>
  <c r="P4" i="1" s="1"/>
  <c r="Q4" i="1" s="1"/>
  <c r="O5" i="1"/>
  <c r="P5" i="1" s="1"/>
  <c r="Q5" i="1" s="1"/>
  <c r="O6" i="1"/>
  <c r="P6" i="1" s="1"/>
  <c r="Q6" i="1" s="1"/>
  <c r="O7" i="1"/>
  <c r="P7" i="1" s="1"/>
  <c r="Q7" i="1" s="1"/>
  <c r="O8" i="1"/>
  <c r="P8" i="1" s="1"/>
  <c r="Q8" i="1" s="1"/>
  <c r="O9" i="1"/>
  <c r="P9" i="1" s="1"/>
  <c r="Q9" i="1" s="1"/>
  <c r="O10" i="1"/>
  <c r="P10" i="1" s="1"/>
  <c r="Q10" i="1" s="1"/>
  <c r="O11" i="1"/>
  <c r="P11" i="1" s="1"/>
  <c r="Q11" i="1" s="1"/>
  <c r="O12" i="1"/>
  <c r="P12" i="1" s="1"/>
  <c r="Q12" i="1" s="1"/>
  <c r="O13" i="1"/>
  <c r="P13" i="1" s="1"/>
  <c r="Q13" i="1" s="1"/>
  <c r="O14" i="1"/>
  <c r="P14" i="1" s="1"/>
  <c r="Q14" i="1" s="1"/>
  <c r="O15" i="1"/>
  <c r="P15" i="1" s="1"/>
  <c r="Q15" i="1" s="1"/>
  <c r="O16" i="1"/>
  <c r="P16" i="1" s="1"/>
  <c r="Q16" i="1" s="1"/>
  <c r="O17" i="1"/>
  <c r="P17" i="1" s="1"/>
  <c r="Q17" i="1" s="1"/>
  <c r="O18" i="1"/>
  <c r="P18" i="1" s="1"/>
  <c r="O19" i="1"/>
  <c r="P19" i="1" s="1"/>
  <c r="Q19" i="1" s="1"/>
  <c r="O20" i="1"/>
  <c r="P20" i="1" s="1"/>
  <c r="Q20" i="1" s="1"/>
  <c r="O21" i="1"/>
  <c r="P21" i="1" s="1"/>
  <c r="Q21" i="1" s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J3" i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M2" i="1"/>
  <c r="N2" i="1" s="1"/>
  <c r="N23" i="1" s="1"/>
  <c r="O2" i="1"/>
  <c r="P2" i="1" s="1"/>
  <c r="Q2" i="1" s="1"/>
  <c r="J2" i="1"/>
  <c r="K2" i="1" s="1"/>
  <c r="K23" i="1" s="1"/>
  <c r="G2" i="1"/>
  <c r="H2" i="1" s="1"/>
  <c r="Q23" i="1" l="1"/>
  <c r="H23" i="1"/>
  <c r="J23" i="1"/>
  <c r="G23" i="1"/>
  <c r="M23" i="1"/>
  <c r="O23" i="1"/>
  <c r="P23" i="1" s="1"/>
</calcChain>
</file>

<file path=xl/sharedStrings.xml><?xml version="1.0" encoding="utf-8"?>
<sst xmlns="http://schemas.openxmlformats.org/spreadsheetml/2006/main" count="62" uniqueCount="44">
  <si>
    <t>名称</t>
    <phoneticPr fontId="1" type="noConversion"/>
  </si>
  <si>
    <t>东都市</t>
    <phoneticPr fontId="1" type="noConversion"/>
  </si>
  <si>
    <t>明华市</t>
    <phoneticPr fontId="1" type="noConversion"/>
  </si>
  <si>
    <t>星西郡</t>
    <phoneticPr fontId="1" type="noConversion"/>
  </si>
  <si>
    <t>星东郡</t>
    <phoneticPr fontId="1" type="noConversion"/>
  </si>
  <si>
    <t>居兰郡</t>
    <phoneticPr fontId="1" type="noConversion"/>
  </si>
  <si>
    <t>商溪郡</t>
    <phoneticPr fontId="1" type="noConversion"/>
  </si>
  <si>
    <t>南海郡</t>
    <phoneticPr fontId="1" type="noConversion"/>
  </si>
  <si>
    <t>河安郡</t>
    <phoneticPr fontId="1" type="noConversion"/>
  </si>
  <si>
    <t>宿羊郡</t>
    <phoneticPr fontId="1" type="noConversion"/>
  </si>
  <si>
    <t>泰祥郡</t>
    <phoneticPr fontId="1" type="noConversion"/>
  </si>
  <si>
    <t>华晴郡</t>
    <phoneticPr fontId="1" type="noConversion"/>
  </si>
  <si>
    <t>东阳郡</t>
    <phoneticPr fontId="1" type="noConversion"/>
  </si>
  <si>
    <t>巴兰郡</t>
    <phoneticPr fontId="1" type="noConversion"/>
  </si>
  <si>
    <t>雍化郡</t>
    <phoneticPr fontId="1" type="noConversion"/>
  </si>
  <si>
    <t>溪康郡</t>
    <phoneticPr fontId="1" type="noConversion"/>
  </si>
  <si>
    <t>昆台郡</t>
    <phoneticPr fontId="1" type="noConversion"/>
  </si>
  <si>
    <t>平泸郡</t>
    <phoneticPr fontId="1" type="noConversion"/>
  </si>
  <si>
    <t>白泽郡</t>
    <phoneticPr fontId="1" type="noConversion"/>
  </si>
  <si>
    <t>宏兴郡</t>
    <phoneticPr fontId="1" type="noConversion"/>
  </si>
  <si>
    <t>峨宁郡</t>
    <phoneticPr fontId="1" type="noConversion"/>
  </si>
  <si>
    <t>选举人票</t>
    <phoneticPr fontId="1" type="noConversion"/>
  </si>
  <si>
    <t>常住人口（万人）</t>
    <phoneticPr fontId="1" type="noConversion"/>
  </si>
  <si>
    <t>有效选票（张）</t>
    <phoneticPr fontId="1" type="noConversion"/>
  </si>
  <si>
    <t>东华进步党(雷浩安)得票</t>
    <phoneticPr fontId="1" type="noConversion"/>
  </si>
  <si>
    <t>东华进步党(雷浩安)得票比例</t>
    <phoneticPr fontId="1" type="noConversion"/>
  </si>
  <si>
    <t>东华进步党(雷浩安)得选举人票数</t>
    <phoneticPr fontId="1" type="noConversion"/>
  </si>
  <si>
    <t>东华和谐党(段峰)得票</t>
    <phoneticPr fontId="1" type="noConversion"/>
  </si>
  <si>
    <t>东华和谐党(段峰)得票比例</t>
    <phoneticPr fontId="1" type="noConversion"/>
  </si>
  <si>
    <t>东华和谐党(段峰)得选举人票数</t>
    <phoneticPr fontId="1" type="noConversion"/>
  </si>
  <si>
    <t>东华团结党(齐达)得票</t>
    <phoneticPr fontId="1" type="noConversion"/>
  </si>
  <si>
    <t>东华团结党(齐达)得票比例</t>
    <phoneticPr fontId="1" type="noConversion"/>
  </si>
  <si>
    <t>东华团结党(齐达)得选举人票数</t>
    <phoneticPr fontId="1" type="noConversion"/>
  </si>
  <si>
    <t>相对多数</t>
    <phoneticPr fontId="1" type="noConversion"/>
  </si>
  <si>
    <t>东华进步党(雷浩安)</t>
  </si>
  <si>
    <t>东华和谐党(段峰)</t>
  </si>
  <si>
    <t>东华革命党(惠建思)得票</t>
    <phoneticPr fontId="1" type="noConversion"/>
  </si>
  <si>
    <t>东华革命党(惠建思)得票比例</t>
    <phoneticPr fontId="1" type="noConversion"/>
  </si>
  <si>
    <t>东华革命党(惠建思)得选举人票数</t>
    <phoneticPr fontId="1" type="noConversion"/>
  </si>
  <si>
    <t>东华革命党(惠建思)</t>
    <phoneticPr fontId="1" type="noConversion"/>
  </si>
  <si>
    <t>东华团结党(齐达)</t>
  </si>
  <si>
    <t>有效投票率</t>
    <phoneticPr fontId="1" type="noConversion"/>
  </si>
  <si>
    <t>全国
(奖励前）</t>
    <phoneticPr fontId="1" type="noConversion"/>
  </si>
  <si>
    <t>全国
(奖励后）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</si>
</sst>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;[Red]\-0\ "/>
    <numFmt numFmtId="177" formatCode="0_);[Red]\(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  <font>
      <sz val="10.5"/>
      <color rgb="FFFF0000"/>
      <name val="等线"/>
      <family val="3"/>
      <charset val="134"/>
      <scheme val="minor"/>
    </font>
    <font>
      <sz val="11"/>
      <color rgb="FF00B050"/>
      <name val="等线"/>
      <family val="3"/>
      <charset val="134"/>
      <scheme val="minor"/>
    </font>
    <font>
      <sz val="11"/>
      <color rgb="FFFFFF00"/>
      <name val="等线"/>
      <family val="3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FF00"/>
      <name val="等线"/>
      <family val="3"/>
      <charset val="134"/>
      <scheme val="minor"/>
    </font>
    <font>
      <b/>
      <sz val="11"/>
      <color rgb="FF00B05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76" fontId="0" fillId="0" borderId="0" xfId="0" applyNumberFormat="1" applyAlignment="1">
      <alignment wrapText="1"/>
    </xf>
    <xf numFmtId="176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/>
    <xf numFmtId="177" fontId="4" fillId="0" borderId="0" xfId="0" applyNumberFormat="1" applyFont="1"/>
    <xf numFmtId="0" fontId="8" fillId="0" borderId="0" xfId="0" applyFont="1"/>
    <xf numFmtId="177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10" fontId="4" fillId="0" borderId="0" xfId="0" applyNumberFormat="1" applyFont="1" applyAlignment="1">
      <alignment wrapText="1"/>
    </xf>
    <xf numFmtId="10" fontId="8" fillId="0" borderId="0" xfId="0" applyNumberFormat="1" applyFont="1"/>
    <xf numFmtId="10" fontId="4" fillId="0" borderId="0" xfId="0" applyNumberFormat="1" applyFont="1"/>
    <xf numFmtId="10" fontId="5" fillId="0" borderId="0" xfId="0" applyNumberFormat="1" applyFont="1" applyAlignment="1">
      <alignment wrapText="1"/>
    </xf>
    <xf numFmtId="10" fontId="3" fillId="0" borderId="0" xfId="0" applyNumberFormat="1" applyFont="1"/>
    <xf numFmtId="10" fontId="9" fillId="0" borderId="0" xfId="0" applyNumberFormat="1" applyFont="1"/>
    <xf numFmtId="10" fontId="6" fillId="0" borderId="0" xfId="0" applyNumberFormat="1" applyFont="1" applyAlignment="1">
      <alignment wrapText="1"/>
    </xf>
    <xf numFmtId="10" fontId="6" fillId="0" borderId="0" xfId="0" applyNumberFormat="1" applyFont="1"/>
    <xf numFmtId="10" fontId="7" fillId="0" borderId="0" xfId="0" applyNumberFormat="1" applyFont="1" applyAlignment="1">
      <alignment wrapText="1"/>
    </xf>
    <xf numFmtId="10" fontId="7" fillId="0" borderId="0" xfId="0" applyNumberFormat="1" applyFont="1"/>
    <xf numFmtId="0" fontId="11" fillId="0" borderId="0" xfId="0" applyFont="1"/>
    <xf numFmtId="10" fontId="11" fillId="0" borderId="0" xfId="0" applyNumberFormat="1" applyFont="1"/>
    <xf numFmtId="0" fontId="12" fillId="0" borderId="0" xfId="0" applyFont="1"/>
    <xf numFmtId="10" fontId="12" fillId="0" borderId="0" xfId="0" applyNumberFormat="1" applyFont="1"/>
    <xf numFmtId="10" fontId="0" fillId="0" borderId="0" xfId="0" applyNumberFormat="1" applyAlignment="1">
      <alignment wrapText="1"/>
    </xf>
    <xf numFmtId="10" fontId="2" fillId="0" borderId="0" xfId="0" applyNumberFormat="1" applyFont="1"/>
    <xf numFmtId="1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workbookViewId="0">
      <selection activeCell="F26" sqref="F26"/>
    </sheetView>
  </sheetViews>
  <sheetFormatPr defaultRowHeight="14" x14ac:dyDescent="0.3"/>
  <cols>
    <col min="1" max="1" width="8.75" customWidth="1"/>
    <col min="2" max="2" width="8.1640625" customWidth="1"/>
    <col min="3" max="3" width="8.33203125" customWidth="1"/>
    <col min="4" max="4" width="8.58203125" customWidth="1"/>
    <col min="5" max="5" width="8.75" style="35" customWidth="1"/>
    <col min="6" max="6" width="9" style="9" customWidth="1"/>
    <col min="7" max="7" width="9.08203125" style="21" customWidth="1"/>
    <col min="8" max="8" width="10.75" style="9" customWidth="1"/>
    <col min="9" max="9" width="9.75" style="10" customWidth="1"/>
    <col min="10" max="10" width="8.6640625" style="23"/>
    <col min="11" max="11" width="9.5" style="10" customWidth="1"/>
    <col min="12" max="12" width="8.6640625" style="12"/>
    <col min="13" max="13" width="9" style="26" customWidth="1"/>
    <col min="14" max="14" width="9.75" style="12" customWidth="1"/>
    <col min="15" max="15" width="9" style="11" customWidth="1"/>
    <col min="16" max="16" width="9.83203125" style="28" customWidth="1"/>
    <col min="17" max="17" width="10.25" style="11" customWidth="1"/>
    <col min="18" max="18" width="18" style="18" customWidth="1"/>
  </cols>
  <sheetData>
    <row r="1" spans="1:18" s="3" customFormat="1" ht="57.5" customHeight="1" x14ac:dyDescent="0.3">
      <c r="A1" s="3" t="s">
        <v>0</v>
      </c>
      <c r="B1" s="1" t="s">
        <v>21</v>
      </c>
      <c r="C1" s="1" t="s">
        <v>22</v>
      </c>
      <c r="D1" s="3" t="s">
        <v>23</v>
      </c>
      <c r="E1" s="33" t="s">
        <v>41</v>
      </c>
      <c r="F1" s="5" t="s">
        <v>24</v>
      </c>
      <c r="G1" s="19" t="s">
        <v>25</v>
      </c>
      <c r="H1" s="5" t="s">
        <v>26</v>
      </c>
      <c r="I1" s="6" t="s">
        <v>27</v>
      </c>
      <c r="J1" s="22" t="s">
        <v>28</v>
      </c>
      <c r="K1" s="6" t="s">
        <v>29</v>
      </c>
      <c r="L1" s="7" t="s">
        <v>30</v>
      </c>
      <c r="M1" s="25" t="s">
        <v>31</v>
      </c>
      <c r="N1" s="7" t="s">
        <v>32</v>
      </c>
      <c r="O1" s="8" t="s">
        <v>36</v>
      </c>
      <c r="P1" s="27" t="s">
        <v>37</v>
      </c>
      <c r="Q1" s="8" t="s">
        <v>38</v>
      </c>
      <c r="R1" s="17" t="s">
        <v>33</v>
      </c>
    </row>
    <row r="2" spans="1:18" x14ac:dyDescent="0.3">
      <c r="A2" t="s">
        <v>1</v>
      </c>
      <c r="B2" s="2">
        <v>19</v>
      </c>
      <c r="C2" s="2">
        <v>782.79</v>
      </c>
      <c r="D2" s="4">
        <v>4536395</v>
      </c>
      <c r="E2" s="34">
        <f>ROUND(D2/(C2*10000),4)</f>
        <v>0.57950000000000002</v>
      </c>
      <c r="F2" s="14">
        <v>2762618</v>
      </c>
      <c r="G2" s="20">
        <f>ROUND(F2/D2,4)</f>
        <v>0.60899999999999999</v>
      </c>
      <c r="H2" s="15">
        <f t="shared" ref="H2:H14" si="0">ROUND(G2*B2,0)</f>
        <v>12</v>
      </c>
      <c r="I2" s="10">
        <v>1431252</v>
      </c>
      <c r="J2" s="23">
        <f>ROUND(I2/D2,4)</f>
        <v>0.3155</v>
      </c>
      <c r="K2" s="10">
        <f>ROUND(J2*B2,0)</f>
        <v>6</v>
      </c>
      <c r="L2" s="12">
        <v>231453</v>
      </c>
      <c r="M2" s="26">
        <f>ROUND(L2/D2,4)</f>
        <v>5.0999999999999997E-2</v>
      </c>
      <c r="N2" s="12">
        <f>ROUND(M2*B2,0)</f>
        <v>1</v>
      </c>
      <c r="O2" s="11">
        <f>D2-F2-I2-L2</f>
        <v>111072</v>
      </c>
      <c r="P2" s="28">
        <f>ROUND(O2/D2,4)</f>
        <v>2.4500000000000001E-2</v>
      </c>
      <c r="Q2" s="11">
        <f t="shared" ref="Q2:Q17" si="1">ROUND(P2*B2,0)</f>
        <v>0</v>
      </c>
      <c r="R2" s="14" t="s">
        <v>34</v>
      </c>
    </row>
    <row r="3" spans="1:18" x14ac:dyDescent="0.3">
      <c r="A3" t="s">
        <v>2</v>
      </c>
      <c r="B3" s="2">
        <v>37</v>
      </c>
      <c r="C3" s="2">
        <v>1734.33</v>
      </c>
      <c r="D3" s="4">
        <v>9576578</v>
      </c>
      <c r="E3" s="34">
        <f t="shared" ref="E3:E23" si="2">ROUND(D3/(C3*10000),4)</f>
        <v>0.55220000000000002</v>
      </c>
      <c r="F3" s="14">
        <v>6827922</v>
      </c>
      <c r="G3" s="20">
        <f t="shared" ref="G3:G23" si="3">ROUND(F3/D3,4)</f>
        <v>0.71299999999999997</v>
      </c>
      <c r="H3" s="15">
        <f t="shared" si="0"/>
        <v>26</v>
      </c>
      <c r="I3" s="10">
        <v>2216866</v>
      </c>
      <c r="J3" s="23">
        <f t="shared" ref="J3:J23" si="4">ROUND(I3/D3,4)</f>
        <v>0.23150000000000001</v>
      </c>
      <c r="K3" s="10">
        <f t="shared" ref="K3:K21" si="5">ROUND(J3*B3,0)</f>
        <v>9</v>
      </c>
      <c r="L3" s="12">
        <v>228667</v>
      </c>
      <c r="M3" s="26">
        <f t="shared" ref="M3:M23" si="6">ROUND(L3/D3,4)</f>
        <v>2.3900000000000001E-2</v>
      </c>
      <c r="N3" s="12">
        <f t="shared" ref="N3:N21" si="7">ROUND(M3*B3,0)</f>
        <v>1</v>
      </c>
      <c r="O3" s="11">
        <f t="shared" ref="O3:O21" si="8">D3-F3-I3-L3</f>
        <v>303123</v>
      </c>
      <c r="P3" s="28">
        <f t="shared" ref="P3:P23" si="9">ROUND(O3/D3,4)</f>
        <v>3.1699999999999999E-2</v>
      </c>
      <c r="Q3" s="11">
        <f t="shared" si="1"/>
        <v>1</v>
      </c>
      <c r="R3" s="14" t="s">
        <v>34</v>
      </c>
    </row>
    <row r="4" spans="1:18" x14ac:dyDescent="0.3">
      <c r="A4" t="s">
        <v>3</v>
      </c>
      <c r="B4" s="2">
        <v>15</v>
      </c>
      <c r="C4" s="2">
        <v>774.1</v>
      </c>
      <c r="D4" s="4">
        <v>3835032</v>
      </c>
      <c r="E4" s="34">
        <f t="shared" si="2"/>
        <v>0.49540000000000001</v>
      </c>
      <c r="F4" s="14">
        <v>2145172</v>
      </c>
      <c r="G4" s="20">
        <f t="shared" si="3"/>
        <v>0.55940000000000001</v>
      </c>
      <c r="H4" s="15">
        <f t="shared" si="0"/>
        <v>8</v>
      </c>
      <c r="I4" s="10">
        <v>1434741</v>
      </c>
      <c r="J4" s="23">
        <f t="shared" si="4"/>
        <v>0.37409999999999999</v>
      </c>
      <c r="K4" s="10">
        <f t="shared" si="5"/>
        <v>6</v>
      </c>
      <c r="L4" s="12">
        <v>90633</v>
      </c>
      <c r="M4" s="26">
        <f t="shared" si="6"/>
        <v>2.3599999999999999E-2</v>
      </c>
      <c r="N4" s="12">
        <f t="shared" si="7"/>
        <v>0</v>
      </c>
      <c r="O4" s="11">
        <f t="shared" si="8"/>
        <v>164486</v>
      </c>
      <c r="P4" s="28">
        <f t="shared" si="9"/>
        <v>4.2900000000000001E-2</v>
      </c>
      <c r="Q4" s="11">
        <f t="shared" si="1"/>
        <v>1</v>
      </c>
      <c r="R4" s="14" t="s">
        <v>34</v>
      </c>
    </row>
    <row r="5" spans="1:18" x14ac:dyDescent="0.3">
      <c r="A5" t="s">
        <v>4</v>
      </c>
      <c r="B5" s="2">
        <v>25</v>
      </c>
      <c r="C5" s="2">
        <v>1276.57</v>
      </c>
      <c r="D5" s="4">
        <v>6286372</v>
      </c>
      <c r="E5" s="34">
        <f t="shared" si="2"/>
        <v>0.4924</v>
      </c>
      <c r="F5" s="14">
        <v>3397789</v>
      </c>
      <c r="G5" s="20">
        <f t="shared" si="3"/>
        <v>0.54049999999999998</v>
      </c>
      <c r="H5" s="15">
        <f t="shared" si="0"/>
        <v>14</v>
      </c>
      <c r="I5" s="10">
        <v>2613863</v>
      </c>
      <c r="J5" s="23">
        <f t="shared" si="4"/>
        <v>0.4158</v>
      </c>
      <c r="K5" s="10">
        <f t="shared" si="5"/>
        <v>10</v>
      </c>
      <c r="L5" s="12">
        <v>118014</v>
      </c>
      <c r="M5" s="26">
        <f t="shared" si="6"/>
        <v>1.8800000000000001E-2</v>
      </c>
      <c r="N5" s="12">
        <f t="shared" si="7"/>
        <v>0</v>
      </c>
      <c r="O5" s="11">
        <f t="shared" si="8"/>
        <v>156706</v>
      </c>
      <c r="P5" s="28">
        <f t="shared" si="9"/>
        <v>2.4899999999999999E-2</v>
      </c>
      <c r="Q5" s="11">
        <f t="shared" si="1"/>
        <v>1</v>
      </c>
      <c r="R5" s="14" t="s">
        <v>34</v>
      </c>
    </row>
    <row r="6" spans="1:18" x14ac:dyDescent="0.3">
      <c r="A6" t="s">
        <v>5</v>
      </c>
      <c r="B6" s="2">
        <v>23</v>
      </c>
      <c r="C6" s="2">
        <v>1198.53</v>
      </c>
      <c r="D6" s="4">
        <v>5785533</v>
      </c>
      <c r="E6" s="34">
        <f t="shared" si="2"/>
        <v>0.48270000000000002</v>
      </c>
      <c r="F6" s="14">
        <v>2848091</v>
      </c>
      <c r="G6" s="20">
        <f t="shared" si="3"/>
        <v>0.49230000000000002</v>
      </c>
      <c r="H6" s="15">
        <f t="shared" si="0"/>
        <v>11</v>
      </c>
      <c r="I6" s="10">
        <v>2733269</v>
      </c>
      <c r="J6" s="23">
        <f t="shared" si="4"/>
        <v>0.47239999999999999</v>
      </c>
      <c r="K6" s="10">
        <f t="shared" si="5"/>
        <v>11</v>
      </c>
      <c r="L6" s="12">
        <v>127275</v>
      </c>
      <c r="M6" s="26">
        <f t="shared" si="6"/>
        <v>2.1999999999999999E-2</v>
      </c>
      <c r="N6" s="12">
        <f t="shared" si="7"/>
        <v>1</v>
      </c>
      <c r="O6" s="11">
        <f t="shared" si="8"/>
        <v>76898</v>
      </c>
      <c r="P6" s="28">
        <f t="shared" si="9"/>
        <v>1.3299999999999999E-2</v>
      </c>
      <c r="Q6" s="11">
        <f t="shared" si="1"/>
        <v>0</v>
      </c>
      <c r="R6" s="14" t="s">
        <v>34</v>
      </c>
    </row>
    <row r="7" spans="1:18" x14ac:dyDescent="0.3">
      <c r="A7" t="s">
        <v>6</v>
      </c>
      <c r="B7" s="2">
        <v>27</v>
      </c>
      <c r="C7" s="2">
        <v>1491.66</v>
      </c>
      <c r="D7" s="4">
        <v>6607687</v>
      </c>
      <c r="E7" s="34">
        <f t="shared" si="2"/>
        <v>0.443</v>
      </c>
      <c r="F7" s="9">
        <v>1950114</v>
      </c>
      <c r="G7" s="21">
        <f t="shared" si="3"/>
        <v>0.29509999999999997</v>
      </c>
      <c r="H7" s="13">
        <f t="shared" si="0"/>
        <v>8</v>
      </c>
      <c r="I7" s="16">
        <v>4454465</v>
      </c>
      <c r="J7" s="24">
        <f t="shared" si="4"/>
        <v>0.67410000000000003</v>
      </c>
      <c r="K7" s="16">
        <f t="shared" si="5"/>
        <v>18</v>
      </c>
      <c r="L7" s="12">
        <v>141281</v>
      </c>
      <c r="M7" s="26">
        <f t="shared" si="6"/>
        <v>2.1399999999999999E-2</v>
      </c>
      <c r="N7" s="12">
        <f t="shared" si="7"/>
        <v>1</v>
      </c>
      <c r="O7" s="11">
        <f t="shared" si="8"/>
        <v>61827</v>
      </c>
      <c r="P7" s="28">
        <f t="shared" si="9"/>
        <v>9.4000000000000004E-3</v>
      </c>
      <c r="Q7" s="11">
        <f t="shared" si="1"/>
        <v>0</v>
      </c>
      <c r="R7" s="16" t="s">
        <v>35</v>
      </c>
    </row>
    <row r="8" spans="1:18" x14ac:dyDescent="0.3">
      <c r="A8" t="s">
        <v>7</v>
      </c>
      <c r="B8" s="2">
        <v>14</v>
      </c>
      <c r="C8" s="2">
        <v>749.34</v>
      </c>
      <c r="D8" s="4">
        <v>3845427</v>
      </c>
      <c r="E8" s="34">
        <f t="shared" si="2"/>
        <v>0.51319999999999999</v>
      </c>
      <c r="F8" s="9">
        <v>1620718</v>
      </c>
      <c r="G8" s="21">
        <f t="shared" si="3"/>
        <v>0.42149999999999999</v>
      </c>
      <c r="H8" s="13">
        <f t="shared" si="0"/>
        <v>6</v>
      </c>
      <c r="I8" s="16">
        <v>1960849</v>
      </c>
      <c r="J8" s="24">
        <f t="shared" si="4"/>
        <v>0.50990000000000002</v>
      </c>
      <c r="K8" s="16">
        <f t="shared" si="5"/>
        <v>7</v>
      </c>
      <c r="L8" s="12">
        <v>168403</v>
      </c>
      <c r="M8" s="26">
        <f t="shared" si="6"/>
        <v>4.3799999999999999E-2</v>
      </c>
      <c r="N8" s="12">
        <f t="shared" si="7"/>
        <v>1</v>
      </c>
      <c r="O8" s="11">
        <f t="shared" si="8"/>
        <v>95457</v>
      </c>
      <c r="P8" s="28">
        <f t="shared" si="9"/>
        <v>2.4799999999999999E-2</v>
      </c>
      <c r="Q8" s="11">
        <f t="shared" si="1"/>
        <v>0</v>
      </c>
      <c r="R8" s="16" t="s">
        <v>35</v>
      </c>
    </row>
    <row r="9" spans="1:18" x14ac:dyDescent="0.3">
      <c r="A9" t="s">
        <v>8</v>
      </c>
      <c r="B9" s="2">
        <v>8</v>
      </c>
      <c r="C9" s="2">
        <v>412.09</v>
      </c>
      <c r="D9" s="4">
        <v>1663901</v>
      </c>
      <c r="E9" s="34">
        <f t="shared" si="2"/>
        <v>0.40379999999999999</v>
      </c>
      <c r="F9" s="9">
        <v>237713</v>
      </c>
      <c r="G9" s="21">
        <f t="shared" si="3"/>
        <v>0.1429</v>
      </c>
      <c r="H9" s="13">
        <f t="shared" si="0"/>
        <v>1</v>
      </c>
      <c r="I9" s="16">
        <v>1273409</v>
      </c>
      <c r="J9" s="24">
        <f t="shared" si="4"/>
        <v>0.76529999999999998</v>
      </c>
      <c r="K9" s="16">
        <f t="shared" si="5"/>
        <v>6</v>
      </c>
      <c r="L9" s="12">
        <v>132762</v>
      </c>
      <c r="M9" s="26">
        <f t="shared" si="6"/>
        <v>7.9799999999999996E-2</v>
      </c>
      <c r="N9" s="12">
        <f t="shared" si="7"/>
        <v>1</v>
      </c>
      <c r="O9" s="11">
        <f t="shared" si="8"/>
        <v>20017</v>
      </c>
      <c r="P9" s="28">
        <f t="shared" si="9"/>
        <v>1.2E-2</v>
      </c>
      <c r="Q9" s="11">
        <f t="shared" si="1"/>
        <v>0</v>
      </c>
      <c r="R9" s="16" t="s">
        <v>35</v>
      </c>
    </row>
    <row r="10" spans="1:18" x14ac:dyDescent="0.3">
      <c r="A10" t="s">
        <v>9</v>
      </c>
      <c r="B10" s="2">
        <v>21</v>
      </c>
      <c r="C10" s="2">
        <v>1023.6</v>
      </c>
      <c r="D10" s="4">
        <v>5402747</v>
      </c>
      <c r="E10" s="34">
        <f t="shared" si="2"/>
        <v>0.52780000000000005</v>
      </c>
      <c r="F10" s="9">
        <v>2582957</v>
      </c>
      <c r="G10" s="21">
        <f t="shared" si="3"/>
        <v>0.47810000000000002</v>
      </c>
      <c r="H10" s="13">
        <f t="shared" si="0"/>
        <v>10</v>
      </c>
      <c r="I10" s="16">
        <v>2646794</v>
      </c>
      <c r="J10" s="24">
        <f t="shared" si="4"/>
        <v>0.4899</v>
      </c>
      <c r="K10" s="16">
        <v>11</v>
      </c>
      <c r="L10" s="12">
        <v>118129</v>
      </c>
      <c r="M10" s="26">
        <f t="shared" si="6"/>
        <v>2.1899999999999999E-2</v>
      </c>
      <c r="N10" s="12">
        <f t="shared" si="7"/>
        <v>0</v>
      </c>
      <c r="O10" s="11">
        <f t="shared" si="8"/>
        <v>54867</v>
      </c>
      <c r="P10" s="28">
        <f t="shared" si="9"/>
        <v>1.0200000000000001E-2</v>
      </c>
      <c r="Q10" s="11">
        <f t="shared" si="1"/>
        <v>0</v>
      </c>
      <c r="R10" s="16" t="s">
        <v>35</v>
      </c>
    </row>
    <row r="11" spans="1:18" x14ac:dyDescent="0.3">
      <c r="A11" t="s">
        <v>10</v>
      </c>
      <c r="B11" s="2">
        <v>12</v>
      </c>
      <c r="C11" s="2">
        <v>613.86</v>
      </c>
      <c r="D11" s="4">
        <v>2836826</v>
      </c>
      <c r="E11" s="34">
        <f t="shared" si="2"/>
        <v>0.46210000000000001</v>
      </c>
      <c r="F11" s="9">
        <v>345714</v>
      </c>
      <c r="G11" s="21">
        <f t="shared" si="3"/>
        <v>0.12189999999999999</v>
      </c>
      <c r="H11" s="13">
        <f t="shared" si="0"/>
        <v>1</v>
      </c>
      <c r="I11" s="16">
        <v>2292102</v>
      </c>
      <c r="J11" s="24">
        <f t="shared" si="4"/>
        <v>0.80800000000000005</v>
      </c>
      <c r="K11" s="16">
        <f t="shared" si="5"/>
        <v>10</v>
      </c>
      <c r="L11" s="12">
        <v>124932</v>
      </c>
      <c r="M11" s="26">
        <f t="shared" si="6"/>
        <v>4.3999999999999997E-2</v>
      </c>
      <c r="N11" s="12">
        <f t="shared" si="7"/>
        <v>1</v>
      </c>
      <c r="O11" s="11">
        <f t="shared" si="8"/>
        <v>74078</v>
      </c>
      <c r="P11" s="28">
        <f t="shared" si="9"/>
        <v>2.6100000000000002E-2</v>
      </c>
      <c r="Q11" s="11">
        <f t="shared" si="1"/>
        <v>0</v>
      </c>
      <c r="R11" s="16" t="s">
        <v>35</v>
      </c>
    </row>
    <row r="12" spans="1:18" x14ac:dyDescent="0.3">
      <c r="A12" t="s">
        <v>11</v>
      </c>
      <c r="B12" s="2">
        <v>41</v>
      </c>
      <c r="C12" s="2">
        <v>1980.73</v>
      </c>
      <c r="D12" s="4">
        <v>10368279</v>
      </c>
      <c r="E12" s="34">
        <f t="shared" si="2"/>
        <v>0.52349999999999997</v>
      </c>
      <c r="F12" s="14">
        <v>5890292</v>
      </c>
      <c r="G12" s="20">
        <f t="shared" si="3"/>
        <v>0.56810000000000005</v>
      </c>
      <c r="H12" s="15">
        <f t="shared" si="0"/>
        <v>23</v>
      </c>
      <c r="I12" s="10">
        <v>2675413</v>
      </c>
      <c r="J12" s="23">
        <f t="shared" si="4"/>
        <v>0.25800000000000001</v>
      </c>
      <c r="K12" s="10">
        <f t="shared" si="5"/>
        <v>11</v>
      </c>
      <c r="L12" s="12">
        <v>585276</v>
      </c>
      <c r="M12" s="26">
        <f t="shared" si="6"/>
        <v>5.6399999999999999E-2</v>
      </c>
      <c r="N12" s="12">
        <f t="shared" si="7"/>
        <v>2</v>
      </c>
      <c r="O12" s="11">
        <f t="shared" si="8"/>
        <v>1217298</v>
      </c>
      <c r="P12" s="28">
        <f t="shared" si="9"/>
        <v>0.1174</v>
      </c>
      <c r="Q12" s="11">
        <f t="shared" si="1"/>
        <v>5</v>
      </c>
      <c r="R12" s="14" t="s">
        <v>34</v>
      </c>
    </row>
    <row r="13" spans="1:18" x14ac:dyDescent="0.3">
      <c r="A13" t="s">
        <v>12</v>
      </c>
      <c r="B13" s="2">
        <v>7</v>
      </c>
      <c r="C13" s="2">
        <v>386.78</v>
      </c>
      <c r="D13" s="4">
        <v>1701243</v>
      </c>
      <c r="E13" s="34">
        <f t="shared" si="2"/>
        <v>0.43980000000000002</v>
      </c>
      <c r="F13" s="9">
        <v>236588</v>
      </c>
      <c r="G13" s="21">
        <f t="shared" si="3"/>
        <v>0.1391</v>
      </c>
      <c r="H13" s="13">
        <f t="shared" si="0"/>
        <v>1</v>
      </c>
      <c r="I13" s="10">
        <v>556437</v>
      </c>
      <c r="J13" s="23">
        <f t="shared" si="4"/>
        <v>0.3271</v>
      </c>
      <c r="K13" s="10">
        <f t="shared" si="5"/>
        <v>2</v>
      </c>
      <c r="L13" s="12">
        <v>290589</v>
      </c>
      <c r="M13" s="26">
        <f t="shared" si="6"/>
        <v>0.17080000000000001</v>
      </c>
      <c r="N13" s="12">
        <f t="shared" si="7"/>
        <v>1</v>
      </c>
      <c r="O13" s="29">
        <f t="shared" si="8"/>
        <v>617629</v>
      </c>
      <c r="P13" s="30">
        <f t="shared" si="9"/>
        <v>0.36299999999999999</v>
      </c>
      <c r="Q13" s="29">
        <f t="shared" si="1"/>
        <v>3</v>
      </c>
      <c r="R13" s="29" t="s">
        <v>39</v>
      </c>
    </row>
    <row r="14" spans="1:18" x14ac:dyDescent="0.3">
      <c r="A14" t="s">
        <v>13</v>
      </c>
      <c r="B14" s="2">
        <v>10</v>
      </c>
      <c r="C14" s="2">
        <v>524.12</v>
      </c>
      <c r="D14" s="4">
        <v>2185739</v>
      </c>
      <c r="E14" s="34">
        <f t="shared" si="2"/>
        <v>0.41699999999999998</v>
      </c>
      <c r="F14" s="9">
        <v>393435</v>
      </c>
      <c r="G14" s="21">
        <f t="shared" si="3"/>
        <v>0.18</v>
      </c>
      <c r="H14" s="13">
        <f t="shared" si="0"/>
        <v>2</v>
      </c>
      <c r="I14" s="10">
        <v>720426</v>
      </c>
      <c r="J14" s="23">
        <f t="shared" si="4"/>
        <v>0.3296</v>
      </c>
      <c r="K14" s="10">
        <f t="shared" si="5"/>
        <v>3</v>
      </c>
      <c r="L14" s="12">
        <v>229131</v>
      </c>
      <c r="M14" s="26">
        <f t="shared" si="6"/>
        <v>0.1048</v>
      </c>
      <c r="N14" s="12">
        <f t="shared" si="7"/>
        <v>1</v>
      </c>
      <c r="O14" s="29">
        <f t="shared" si="8"/>
        <v>842747</v>
      </c>
      <c r="P14" s="30">
        <f t="shared" si="9"/>
        <v>0.3856</v>
      </c>
      <c r="Q14" s="29">
        <f t="shared" si="1"/>
        <v>4</v>
      </c>
      <c r="R14" s="29" t="s">
        <v>39</v>
      </c>
    </row>
    <row r="15" spans="1:18" x14ac:dyDescent="0.3">
      <c r="A15" t="s">
        <v>14</v>
      </c>
      <c r="B15" s="2">
        <v>6</v>
      </c>
      <c r="C15" s="2">
        <v>321.02999999999997</v>
      </c>
      <c r="D15" s="4">
        <v>1362908</v>
      </c>
      <c r="E15" s="34">
        <f t="shared" si="2"/>
        <v>0.42449999999999999</v>
      </c>
      <c r="F15" s="9">
        <v>152273</v>
      </c>
      <c r="G15" s="21">
        <f t="shared" si="3"/>
        <v>0.11169999999999999</v>
      </c>
      <c r="H15" s="13">
        <v>0</v>
      </c>
      <c r="I15" s="10">
        <v>386368</v>
      </c>
      <c r="J15" s="23">
        <f t="shared" si="4"/>
        <v>0.28349999999999997</v>
      </c>
      <c r="K15" s="10">
        <f t="shared" si="5"/>
        <v>2</v>
      </c>
      <c r="L15" s="12">
        <v>198257</v>
      </c>
      <c r="M15" s="26">
        <f t="shared" si="6"/>
        <v>0.14549999999999999</v>
      </c>
      <c r="N15" s="12">
        <f t="shared" si="7"/>
        <v>1</v>
      </c>
      <c r="O15" s="29">
        <f t="shared" si="8"/>
        <v>626010</v>
      </c>
      <c r="P15" s="30">
        <f t="shared" si="9"/>
        <v>0.45929999999999999</v>
      </c>
      <c r="Q15" s="29">
        <f t="shared" si="1"/>
        <v>3</v>
      </c>
      <c r="R15" s="29" t="s">
        <v>39</v>
      </c>
    </row>
    <row r="16" spans="1:18" x14ac:dyDescent="0.3">
      <c r="A16" t="s">
        <v>15</v>
      </c>
      <c r="B16" s="2">
        <v>17</v>
      </c>
      <c r="C16" s="2">
        <v>914.86</v>
      </c>
      <c r="D16" s="4">
        <v>4468024</v>
      </c>
      <c r="E16" s="34">
        <f t="shared" si="2"/>
        <v>0.4884</v>
      </c>
      <c r="F16" s="9">
        <v>1283185</v>
      </c>
      <c r="G16" s="21">
        <f t="shared" si="3"/>
        <v>0.28720000000000001</v>
      </c>
      <c r="H16" s="13">
        <f t="shared" ref="H16:H21" si="10">ROUND(G16*B16,0)</f>
        <v>5</v>
      </c>
      <c r="I16" s="16">
        <v>1609274</v>
      </c>
      <c r="J16" s="24">
        <f t="shared" si="4"/>
        <v>0.36020000000000002</v>
      </c>
      <c r="K16" s="16">
        <f t="shared" si="5"/>
        <v>6</v>
      </c>
      <c r="L16" s="12">
        <v>269393</v>
      </c>
      <c r="M16" s="26">
        <f t="shared" si="6"/>
        <v>6.0299999999999999E-2</v>
      </c>
      <c r="N16" s="12">
        <f t="shared" si="7"/>
        <v>1</v>
      </c>
      <c r="O16" s="11">
        <f t="shared" si="8"/>
        <v>1306172</v>
      </c>
      <c r="P16" s="28">
        <f t="shared" si="9"/>
        <v>0.2923</v>
      </c>
      <c r="Q16" s="11">
        <f t="shared" si="1"/>
        <v>5</v>
      </c>
      <c r="R16" s="16" t="s">
        <v>35</v>
      </c>
    </row>
    <row r="17" spans="1:18" x14ac:dyDescent="0.3">
      <c r="A17" t="s">
        <v>16</v>
      </c>
      <c r="B17" s="2">
        <v>26</v>
      </c>
      <c r="C17" s="2">
        <v>1207.26</v>
      </c>
      <c r="D17" s="4">
        <v>6073422</v>
      </c>
      <c r="E17" s="34">
        <f t="shared" si="2"/>
        <v>0.50309999999999999</v>
      </c>
      <c r="F17" s="14">
        <v>3832994</v>
      </c>
      <c r="G17" s="20">
        <f t="shared" si="3"/>
        <v>0.63109999999999999</v>
      </c>
      <c r="H17" s="15">
        <f t="shared" si="10"/>
        <v>16</v>
      </c>
      <c r="I17" s="10">
        <v>1774794</v>
      </c>
      <c r="J17" s="23">
        <f t="shared" si="4"/>
        <v>0.29220000000000002</v>
      </c>
      <c r="K17" s="10">
        <f t="shared" si="5"/>
        <v>8</v>
      </c>
      <c r="L17" s="12">
        <v>328387</v>
      </c>
      <c r="M17" s="26">
        <f t="shared" si="6"/>
        <v>5.4100000000000002E-2</v>
      </c>
      <c r="N17" s="12">
        <f t="shared" si="7"/>
        <v>1</v>
      </c>
      <c r="O17" s="11">
        <f t="shared" si="8"/>
        <v>137247</v>
      </c>
      <c r="P17" s="28">
        <f t="shared" si="9"/>
        <v>2.2599999999999999E-2</v>
      </c>
      <c r="Q17" s="11">
        <f t="shared" si="1"/>
        <v>1</v>
      </c>
      <c r="R17" s="14" t="s">
        <v>34</v>
      </c>
    </row>
    <row r="18" spans="1:18" x14ac:dyDescent="0.3">
      <c r="A18" t="s">
        <v>17</v>
      </c>
      <c r="B18" s="2">
        <v>28</v>
      </c>
      <c r="C18" s="2">
        <v>1464.8</v>
      </c>
      <c r="D18" s="4">
        <v>7185927</v>
      </c>
      <c r="E18" s="34">
        <f t="shared" si="2"/>
        <v>0.49059999999999998</v>
      </c>
      <c r="F18" s="9">
        <v>1951244</v>
      </c>
      <c r="G18" s="21">
        <f t="shared" si="3"/>
        <v>0.27150000000000002</v>
      </c>
      <c r="H18" s="13">
        <f t="shared" si="10"/>
        <v>8</v>
      </c>
      <c r="I18" s="16">
        <v>4762154</v>
      </c>
      <c r="J18" s="24">
        <f t="shared" si="4"/>
        <v>0.66269999999999996</v>
      </c>
      <c r="K18" s="16">
        <f t="shared" si="5"/>
        <v>19</v>
      </c>
      <c r="L18" s="12">
        <v>293278</v>
      </c>
      <c r="M18" s="26">
        <f t="shared" si="6"/>
        <v>4.0800000000000003E-2</v>
      </c>
      <c r="N18" s="12">
        <f t="shared" si="7"/>
        <v>1</v>
      </c>
      <c r="O18" s="11">
        <f t="shared" si="8"/>
        <v>179251</v>
      </c>
      <c r="P18" s="28">
        <f t="shared" si="9"/>
        <v>2.4899999999999999E-2</v>
      </c>
      <c r="Q18" s="11">
        <v>0</v>
      </c>
      <c r="R18" s="16" t="s">
        <v>35</v>
      </c>
    </row>
    <row r="19" spans="1:18" x14ac:dyDescent="0.3">
      <c r="A19" t="s">
        <v>18</v>
      </c>
      <c r="B19" s="2">
        <v>13</v>
      </c>
      <c r="C19" s="2">
        <v>659.28</v>
      </c>
      <c r="D19" s="4">
        <v>2880286</v>
      </c>
      <c r="E19" s="34">
        <f t="shared" si="2"/>
        <v>0.43690000000000001</v>
      </c>
      <c r="F19" s="9">
        <v>226482</v>
      </c>
      <c r="G19" s="21">
        <f t="shared" si="3"/>
        <v>7.8600000000000003E-2</v>
      </c>
      <c r="H19" s="13">
        <f t="shared" si="10"/>
        <v>1</v>
      </c>
      <c r="I19" s="10">
        <v>1176398</v>
      </c>
      <c r="J19" s="23">
        <f t="shared" si="4"/>
        <v>0.40839999999999999</v>
      </c>
      <c r="K19" s="10">
        <f t="shared" si="5"/>
        <v>5</v>
      </c>
      <c r="L19" s="31">
        <v>1227878</v>
      </c>
      <c r="M19" s="32">
        <f t="shared" si="6"/>
        <v>0.42630000000000001</v>
      </c>
      <c r="N19" s="31">
        <f t="shared" si="7"/>
        <v>6</v>
      </c>
      <c r="O19" s="11">
        <f t="shared" si="8"/>
        <v>249528</v>
      </c>
      <c r="P19" s="28">
        <f t="shared" si="9"/>
        <v>8.6599999999999996E-2</v>
      </c>
      <c r="Q19" s="11">
        <f>ROUND(P19*B19,0)</f>
        <v>1</v>
      </c>
      <c r="R19" s="31" t="s">
        <v>40</v>
      </c>
    </row>
    <row r="20" spans="1:18" x14ac:dyDescent="0.3">
      <c r="A20" t="s">
        <v>19</v>
      </c>
      <c r="B20" s="2">
        <v>5</v>
      </c>
      <c r="C20" s="2">
        <v>235.68</v>
      </c>
      <c r="D20" s="4">
        <v>909684</v>
      </c>
      <c r="E20" s="34">
        <f t="shared" si="2"/>
        <v>0.38600000000000001</v>
      </c>
      <c r="F20" s="9">
        <v>63196</v>
      </c>
      <c r="G20" s="21">
        <f t="shared" si="3"/>
        <v>6.9500000000000006E-2</v>
      </c>
      <c r="H20" s="13">
        <f t="shared" si="10"/>
        <v>0</v>
      </c>
      <c r="I20" s="10">
        <v>256215</v>
      </c>
      <c r="J20" s="23">
        <f t="shared" si="4"/>
        <v>0.28170000000000001</v>
      </c>
      <c r="K20" s="10">
        <f t="shared" si="5"/>
        <v>1</v>
      </c>
      <c r="L20" s="31">
        <v>479263</v>
      </c>
      <c r="M20" s="32">
        <f t="shared" si="6"/>
        <v>0.52680000000000005</v>
      </c>
      <c r="N20" s="31">
        <f t="shared" si="7"/>
        <v>3</v>
      </c>
      <c r="O20" s="11">
        <f t="shared" si="8"/>
        <v>111010</v>
      </c>
      <c r="P20" s="28">
        <f t="shared" si="9"/>
        <v>0.122</v>
      </c>
      <c r="Q20" s="11">
        <f>ROUND(P20*B20,0)</f>
        <v>1</v>
      </c>
      <c r="R20" s="31" t="s">
        <v>40</v>
      </c>
    </row>
    <row r="21" spans="1:18" x14ac:dyDescent="0.3">
      <c r="A21" t="s">
        <v>20</v>
      </c>
      <c r="B21" s="2">
        <v>5</v>
      </c>
      <c r="C21" s="2">
        <v>224.17</v>
      </c>
      <c r="D21" s="4">
        <v>950428</v>
      </c>
      <c r="E21" s="34">
        <f t="shared" si="2"/>
        <v>0.42399999999999999</v>
      </c>
      <c r="F21" s="14">
        <v>328934</v>
      </c>
      <c r="G21" s="20">
        <f t="shared" si="3"/>
        <v>0.34610000000000002</v>
      </c>
      <c r="H21" s="15">
        <f t="shared" si="10"/>
        <v>2</v>
      </c>
      <c r="I21" s="10">
        <v>303066</v>
      </c>
      <c r="J21" s="23">
        <f t="shared" si="4"/>
        <v>0.31890000000000002</v>
      </c>
      <c r="K21" s="10">
        <f t="shared" si="5"/>
        <v>2</v>
      </c>
      <c r="L21" s="12">
        <v>274704</v>
      </c>
      <c r="M21" s="26">
        <f t="shared" si="6"/>
        <v>0.28899999999999998</v>
      </c>
      <c r="N21" s="12">
        <f t="shared" si="7"/>
        <v>1</v>
      </c>
      <c r="O21" s="11">
        <f t="shared" si="8"/>
        <v>43724</v>
      </c>
      <c r="P21" s="28">
        <f t="shared" si="9"/>
        <v>4.5999999999999999E-2</v>
      </c>
      <c r="Q21" s="11">
        <f>ROUND(P21*B21,0)</f>
        <v>0</v>
      </c>
      <c r="R21" s="14" t="s">
        <v>34</v>
      </c>
    </row>
    <row r="22" spans="1:18" x14ac:dyDescent="0.3">
      <c r="B22" s="2"/>
      <c r="C22" s="2"/>
      <c r="D22" s="4"/>
      <c r="E22" s="34"/>
      <c r="F22" s="14"/>
      <c r="G22" s="20"/>
      <c r="H22" s="15"/>
      <c r="R22" s="14"/>
    </row>
    <row r="23" spans="1:18" ht="28" x14ac:dyDescent="0.3">
      <c r="A23" s="3" t="s">
        <v>42</v>
      </c>
      <c r="B23" s="2">
        <v>359</v>
      </c>
      <c r="C23" s="2">
        <v>17976</v>
      </c>
      <c r="D23">
        <f>SUM(D2:D21)</f>
        <v>88462438</v>
      </c>
      <c r="E23" s="34">
        <f t="shared" si="2"/>
        <v>0.49209999999999998</v>
      </c>
      <c r="F23" s="14">
        <f>SUM(F2:F21)</f>
        <v>39077431</v>
      </c>
      <c r="G23" s="20">
        <f t="shared" si="3"/>
        <v>0.44169999999999998</v>
      </c>
      <c r="H23" s="15">
        <f>SUM(H2:H21)</f>
        <v>155</v>
      </c>
      <c r="I23" s="10">
        <f>SUM(I2:I21)</f>
        <v>37278155</v>
      </c>
      <c r="J23" s="23">
        <f t="shared" si="4"/>
        <v>0.4214</v>
      </c>
      <c r="K23" s="10">
        <f>SUM(K2:K21)</f>
        <v>153</v>
      </c>
      <c r="L23" s="12">
        <f>SUM(L2:L21)</f>
        <v>5657705</v>
      </c>
      <c r="M23" s="26">
        <f t="shared" si="6"/>
        <v>6.4000000000000001E-2</v>
      </c>
      <c r="N23" s="12">
        <f>SUM(N2:N21)</f>
        <v>25</v>
      </c>
      <c r="O23" s="11">
        <f>SUM(O2:O21)</f>
        <v>6449147</v>
      </c>
      <c r="P23" s="28">
        <f t="shared" si="9"/>
        <v>7.2900000000000006E-2</v>
      </c>
      <c r="Q23" s="11">
        <f>SUM(Q2:Q21)</f>
        <v>26</v>
      </c>
      <c r="R23" s="14" t="s">
        <v>34</v>
      </c>
    </row>
    <row r="24" spans="1:18" ht="28" x14ac:dyDescent="0.3">
      <c r="A24" s="3" t="s">
        <v>43</v>
      </c>
      <c r="B24" s="2">
        <v>419</v>
      </c>
      <c r="F24" s="14"/>
      <c r="G24" s="20">
        <v>0.42720000000000002</v>
      </c>
      <c r="H24" s="14">
        <v>179</v>
      </c>
      <c r="J24" s="23">
        <v>0.41520000000000001</v>
      </c>
      <c r="K24" s="10">
        <v>174</v>
      </c>
      <c r="M24" s="26">
        <v>7.3999999999999996E-2</v>
      </c>
      <c r="N24" s="12">
        <v>31</v>
      </c>
      <c r="P24" s="28">
        <v>8.1100000000000005E-2</v>
      </c>
      <c r="Q24" s="11">
        <v>35</v>
      </c>
      <c r="R24" s="14" t="s">
        <v>34</v>
      </c>
    </row>
    <row r="25" spans="1:18" x14ac:dyDescent="0.3">
      <c r="C25" s="2"/>
    </row>
    <row r="26" spans="1:18" x14ac:dyDescent="0.3">
      <c r="C26" s="2"/>
    </row>
    <row r="27" spans="1:18" x14ac:dyDescent="0.3">
      <c r="C27" s="2"/>
    </row>
    <row r="28" spans="1:18" x14ac:dyDescent="0.3">
      <c r="C28" s="2"/>
    </row>
    <row r="29" spans="1:18" x14ac:dyDescent="0.3">
      <c r="C29" s="2"/>
    </row>
    <row r="30" spans="1:18" x14ac:dyDescent="0.3">
      <c r="C30" s="2"/>
    </row>
    <row r="31" spans="1:18" x14ac:dyDescent="0.3">
      <c r="C31" s="2"/>
    </row>
    <row r="32" spans="1:18" x14ac:dyDescent="0.3">
      <c r="C32" s="2"/>
    </row>
    <row r="33" spans="3:3" x14ac:dyDescent="0.3">
      <c r="C33" s="2"/>
    </row>
    <row r="34" spans="3:3" x14ac:dyDescent="0.3">
      <c r="C34" s="2"/>
    </row>
    <row r="35" spans="3:3" x14ac:dyDescent="0.3">
      <c r="C35" s="2"/>
    </row>
    <row r="36" spans="3:3" x14ac:dyDescent="0.3">
      <c r="C36" s="2"/>
    </row>
    <row r="37" spans="3:3" x14ac:dyDescent="0.3">
      <c r="C37" s="2"/>
    </row>
    <row r="38" spans="3:3" x14ac:dyDescent="0.3">
      <c r="C38" s="2"/>
    </row>
    <row r="39" spans="3:3" x14ac:dyDescent="0.3">
      <c r="C39" s="2"/>
    </row>
    <row r="40" spans="3:3" x14ac:dyDescent="0.3">
      <c r="C40" s="2"/>
    </row>
    <row r="41" spans="3:3" x14ac:dyDescent="0.3">
      <c r="C41" s="2"/>
    </row>
    <row r="42" spans="3:3" x14ac:dyDescent="0.3">
      <c r="C42" s="2"/>
    </row>
    <row r="43" spans="3:3" x14ac:dyDescent="0.3">
      <c r="C43" s="2"/>
    </row>
    <row r="44" spans="3:3" x14ac:dyDescent="0.3">
      <c r="C44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Sheet1!_Hlk137374029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2023-06-12T02:27:47Z</dcterms:modified>
</cp:coreProperties>
</file>